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r\Desktop\"/>
    </mc:Choice>
  </mc:AlternateContent>
  <xr:revisionPtr revIDLastSave="0" documentId="13_ncr:1_{DCF03694-C0FC-4023-96FE-6A7D9C49F63E}" xr6:coauthVersionLast="46" xr6:coauthVersionMax="46" xr10:uidLastSave="{00000000-0000-0000-0000-000000000000}"/>
  <bookViews>
    <workbookView xWindow="600" yWindow="4950" windowWidth="33030" windowHeight="15435" xr2:uid="{C5C4FE09-C24F-4CC4-8055-B2A21BF065DB}"/>
  </bookViews>
  <sheets>
    <sheet name="Examp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M5" i="1"/>
  <c r="B5" i="1"/>
  <c r="L5" i="1" s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K4" i="1"/>
  <c r="I4" i="1"/>
  <c r="H4" i="1"/>
  <c r="G4" i="1"/>
  <c r="F4" i="1"/>
  <c r="E4" i="1"/>
  <c r="D4" i="1"/>
  <c r="C4" i="1"/>
  <c r="J4" i="1" s="1"/>
  <c r="B4" i="1"/>
</calcChain>
</file>

<file path=xl/sharedStrings.xml><?xml version="1.0" encoding="utf-8"?>
<sst xmlns="http://schemas.openxmlformats.org/spreadsheetml/2006/main" count="23" uniqueCount="23">
  <si>
    <t>Sigfox data set</t>
  </si>
  <si>
    <t>0421c00102404e010000bb</t>
  </si>
  <si>
    <t>Returns humidity:
second set of 2 bytes to decimal /10</t>
  </si>
  <si>
    <t>Returns temperature:
first set of 2 bytes to decimal /10</t>
  </si>
  <si>
    <t>Returns pulses 1:
first set of 4 bytes to decimal</t>
  </si>
  <si>
    <t>Returns pulses 2:
second set of 4 bytes to decimal</t>
  </si>
  <si>
    <t>0421b88a5645</t>
  </si>
  <si>
    <t>Examples of translations with floating point conversion without VBA</t>
  </si>
  <si>
    <t>Returns Float Energy (example)
(upper case bytes required)</t>
  </si>
  <si>
    <t>04210080ac43</t>
  </si>
  <si>
    <t>Byte 1</t>
  </si>
  <si>
    <t>Byte 2</t>
  </si>
  <si>
    <t>Byte 3</t>
  </si>
  <si>
    <t>Byte 4</t>
  </si>
  <si>
    <t>Byte 5</t>
  </si>
  <si>
    <t>Byte 6</t>
  </si>
  <si>
    <t>Byte 7</t>
  </si>
  <si>
    <t>Byte 8</t>
  </si>
  <si>
    <t>Data bytes</t>
  </si>
  <si>
    <t>022171FF8602</t>
  </si>
  <si>
    <t>Long counters 32 bits unsigned</t>
  </si>
  <si>
    <t>Floating point 32 bits</t>
  </si>
  <si>
    <t>Decimal 16 bits formats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</si>
</sst>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1DD1-ACF8-4E4F-A3C5-DFA3DEFAE97F}">
  <dimension ref="A1:N7"/>
  <sheetViews>
    <sheetView tabSelected="1" workbookViewId="0">
      <selection activeCell="J11" sqref="J11"/>
    </sheetView>
  </sheetViews>
  <sheetFormatPr defaultRowHeight="15" x14ac:dyDescent="0.25"/>
  <cols>
    <col min="1" max="1" width="30.5703125" style="4" customWidth="1"/>
    <col min="2" max="9" width="5.28515625" style="6" customWidth="1"/>
    <col min="10" max="14" width="33.85546875" style="6" customWidth="1"/>
    <col min="15" max="16384" width="9.140625" style="5"/>
  </cols>
  <sheetData>
    <row r="1" spans="1:14" x14ac:dyDescent="0.2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3" customFormat="1" x14ac:dyDescent="0.25">
      <c r="A2" s="7"/>
      <c r="B2" s="11" t="s">
        <v>18</v>
      </c>
      <c r="C2" s="12"/>
      <c r="D2" s="12"/>
      <c r="E2" s="12"/>
      <c r="F2" s="12"/>
      <c r="G2" s="12"/>
      <c r="H2" s="12"/>
      <c r="I2" s="13"/>
      <c r="J2" s="11" t="s">
        <v>22</v>
      </c>
      <c r="K2" s="13"/>
      <c r="L2" s="11" t="s">
        <v>20</v>
      </c>
      <c r="M2" s="13"/>
      <c r="N2" s="9" t="s">
        <v>21</v>
      </c>
    </row>
    <row r="3" spans="1:14" s="1" customFormat="1" ht="34.5" customHeight="1" x14ac:dyDescent="0.25">
      <c r="A3" s="2" t="s">
        <v>0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3</v>
      </c>
      <c r="K3" s="8" t="s">
        <v>2</v>
      </c>
      <c r="L3" s="8" t="s">
        <v>4</v>
      </c>
      <c r="M3" s="8" t="s">
        <v>5</v>
      </c>
      <c r="N3" s="8" t="s">
        <v>8</v>
      </c>
    </row>
    <row r="4" spans="1:14" x14ac:dyDescent="0.25">
      <c r="A4" s="4" t="s">
        <v>19</v>
      </c>
      <c r="B4" s="6" t="str">
        <f>UPPER(MID(A4,5,2))</f>
        <v>71</v>
      </c>
      <c r="C4" s="6" t="str">
        <f>UPPER(MID(A4,7,2))</f>
        <v>FF</v>
      </c>
      <c r="D4" s="6" t="str">
        <f>UPPER(MID(A4,9,2))</f>
        <v>86</v>
      </c>
      <c r="E4" s="6" t="str">
        <f>UPPER(MID(A4,11,2))</f>
        <v>02</v>
      </c>
      <c r="F4" s="6" t="str">
        <f>UPPER(MID(A4,13,2))</f>
        <v/>
      </c>
      <c r="G4" s="6" t="str">
        <f>UPPER(MID(A4,15,2))</f>
        <v/>
      </c>
      <c r="H4" s="6" t="str">
        <f>UPPER(MID(A4,17,2))</f>
        <v/>
      </c>
      <c r="I4" s="6" t="str">
        <f>UPPER(MID(A4,19,2))</f>
        <v/>
      </c>
      <c r="J4" s="6">
        <f>(HEX2DEC(_xlfn.CONCAT(C4,B4))-IF(ISERR(FIND(LEFT(IF(ISEVEN(LEN(_xlfn.CONCAT(C4,B4))),_xlfn.CONCAT(C4,B4),_xlfn.CONCAT(0,_xlfn.CONCAT(C4,B4)))),"01234567")),16^LEN(IF(ISEVEN(LEN(_xlfn.CONCAT(C4,B4))),_xlfn.CONCAT(C4,B4),_xlfn.CONCAT(0,_xlfn.CONCAT(C4,B4)))),0))/10</f>
        <v>-14.3</v>
      </c>
      <c r="K4" s="6">
        <f>(HEX2DEC(_xlfn.CONCAT(E4,D4))-IF(ISERR(FIND(LEFT(IF(ISEVEN(LEN(_xlfn.CONCAT(E4,D4))),_xlfn.CONCAT(E4,D4),_xlfn.CONCAT(0,_xlfn.CONCAT(E4,D4)))),"01234567")),16^LEN(IF(ISEVEN(LEN(_xlfn.CONCAT(E4,D4))),_xlfn.CONCAT(E4,D4),_xlfn.CONCAT(0,_xlfn.CONCAT(E4,D4)))),0))/10</f>
        <v>64.599999999999994</v>
      </c>
    </row>
    <row r="5" spans="1:14" x14ac:dyDescent="0.25">
      <c r="A5" s="4" t="s">
        <v>1</v>
      </c>
      <c r="B5" s="6" t="str">
        <f t="shared" ref="B5:B7" si="0">UPPER(MID(A5,5,2))</f>
        <v>C0</v>
      </c>
      <c r="C5" s="6" t="str">
        <f t="shared" ref="C5:C7" si="1">UPPER(MID(A5,7,2))</f>
        <v>01</v>
      </c>
      <c r="D5" s="6" t="str">
        <f t="shared" ref="D5:D7" si="2">UPPER(MID(A5,9,2))</f>
        <v>02</v>
      </c>
      <c r="E5" s="6" t="str">
        <f t="shared" ref="E5:E7" si="3">UPPER(MID(A5,11,2))</f>
        <v>40</v>
      </c>
      <c r="F5" s="6" t="str">
        <f t="shared" ref="F5:F7" si="4">UPPER(MID(A5,13,2))</f>
        <v>4E</v>
      </c>
      <c r="G5" s="6" t="str">
        <f t="shared" ref="G5:G7" si="5">UPPER(MID(A5,15,2))</f>
        <v>01</v>
      </c>
      <c r="H5" s="6" t="str">
        <f t="shared" ref="H5:H7" si="6">UPPER(MID(A5,17,2))</f>
        <v>00</v>
      </c>
      <c r="I5" s="6" t="str">
        <f t="shared" ref="I5:I7" si="7">UPPER(MID(A5,19,2))</f>
        <v>00</v>
      </c>
      <c r="L5" s="6">
        <f>HEX2DEC(_xlfn.CONCAT(E5,D5,C5,B5))</f>
        <v>1073873344</v>
      </c>
      <c r="M5" s="6">
        <f>HEX2DEC(_xlfn.CONCAT(I5,H5,G5,F5))</f>
        <v>334</v>
      </c>
    </row>
    <row r="6" spans="1:14" x14ac:dyDescent="0.25">
      <c r="A6" s="4" t="s">
        <v>6</v>
      </c>
      <c r="B6" s="6" t="str">
        <f t="shared" si="0"/>
        <v>B8</v>
      </c>
      <c r="C6" s="6" t="str">
        <f t="shared" si="1"/>
        <v>8A</v>
      </c>
      <c r="D6" s="6" t="str">
        <f t="shared" si="2"/>
        <v>56</v>
      </c>
      <c r="E6" s="6" t="str">
        <f t="shared" si="3"/>
        <v>45</v>
      </c>
      <c r="F6" s="6" t="str">
        <f t="shared" si="4"/>
        <v/>
      </c>
      <c r="G6" s="6" t="str">
        <f t="shared" si="5"/>
        <v/>
      </c>
      <c r="H6" s="6" t="str">
        <f t="shared" si="6"/>
        <v/>
      </c>
      <c r="I6" s="6" t="str">
        <f t="shared" si="7"/>
        <v/>
      </c>
      <c r="N6" s="6">
        <f>SIGN(55.5-CODE(LEFT(E6,1)))*2^(MOD(CODE(LEFT(E6,1))-IF(CODE(LEFT(E6,1))&gt;57,55,48),8)*32+(CODE(RIGHT(E6,1))-IF(CODE(RIGHT(E6,1))&gt;57,55,48))*2+(CODE(LEFT(D6,1))&gt;55)-127)*(1+(CODE(RIGHT(B6,1))-IF(CODE(RIGHT(B6,1))&gt;57,55,48)+(CODE(LEFT(B6,1))-IF(CODE(LEFT(B6,1))&gt;57,55,48))*16+(CODE(RIGHT(C6,1))-IF(CODE(RIGHT(C6,1))&gt;57,55,48))*256+(CODE(LEFT(C6,1))-IF(CODE(LEFT(C6,1))&gt;57,55,48))*4096+(CODE(RIGHT(D6,1))-IF(CODE(RIGHT(D6,1))&gt;57,55,48))*65536+MOD(CODE(LEFT(D6,1))-IF(CODE(LEFT(D6,1))&gt;57,55,48),8)*1048576)/8388608)</f>
        <v>3432.669921875</v>
      </c>
    </row>
    <row r="7" spans="1:14" x14ac:dyDescent="0.25">
      <c r="A7" s="4" t="s">
        <v>9</v>
      </c>
      <c r="B7" s="6" t="str">
        <f t="shared" si="0"/>
        <v>00</v>
      </c>
      <c r="C7" s="6" t="str">
        <f t="shared" si="1"/>
        <v>80</v>
      </c>
      <c r="D7" s="6" t="str">
        <f t="shared" si="2"/>
        <v>AC</v>
      </c>
      <c r="E7" s="6" t="str">
        <f t="shared" si="3"/>
        <v>43</v>
      </c>
      <c r="F7" s="6" t="str">
        <f t="shared" si="4"/>
        <v/>
      </c>
      <c r="G7" s="6" t="str">
        <f t="shared" si="5"/>
        <v/>
      </c>
      <c r="H7" s="6" t="str">
        <f t="shared" si="6"/>
        <v/>
      </c>
      <c r="I7" s="6" t="str">
        <f t="shared" si="7"/>
        <v/>
      </c>
      <c r="N7" s="6">
        <f>SIGN(55.5-CODE(LEFT(E7,1)))*2^(MOD(CODE(LEFT(E7,1))-IF(CODE(LEFT(E7,1))&gt;57,55,48),8)*32+(CODE(RIGHT(E7,1))-IF(CODE(RIGHT(E7,1))&gt;57,55,48))*2+(CODE(LEFT(D7,1))&gt;55)-127)*(1+(CODE(RIGHT(B7,1))-IF(CODE(RIGHT(B7,1))&gt;57,55,48)+(CODE(LEFT(B7,1))-IF(CODE(LEFT(B7,1))&gt;57,55,48))*16+(CODE(RIGHT(C7,1))-IF(CODE(RIGHT(C7,1))&gt;57,55,48))*256+(CODE(LEFT(C7,1))-IF(CODE(LEFT(C7,1))&gt;57,55,48))*4096+(CODE(RIGHT(D7,1))-IF(CODE(RIGHT(D7,1))&gt;57,55,48))*65536+MOD(CODE(LEFT(D7,1))-IF(CODE(LEFT(D7,1))&gt;57,55,48),8)*1048576)/8388608)</f>
        <v>345</v>
      </c>
    </row>
  </sheetData>
  <mergeCells count="4">
    <mergeCell ref="A1:N1"/>
    <mergeCell ref="B2:I2"/>
    <mergeCell ref="J2:K2"/>
    <mergeCell ref="L2:M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Rossi</dc:creator>
  <cp:lastModifiedBy>Alex Rossi</cp:lastModifiedBy>
  <dcterms:created xsi:type="dcterms:W3CDTF">2021-02-03T09:43:43Z</dcterms:created>
  <dcterms:modified xsi:type="dcterms:W3CDTF">2021-02-03T13:56:49Z</dcterms:modified>
</cp:coreProperties>
</file>